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9995" windowHeight="81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4" i="1" l="1"/>
  <c r="G78" i="1"/>
  <c r="E70" i="1"/>
  <c r="D76" i="1"/>
  <c r="G70" i="1" s="1"/>
  <c r="C76" i="1"/>
  <c r="D69" i="1"/>
  <c r="C69" i="1"/>
  <c r="D64" i="1"/>
  <c r="C64" i="1"/>
  <c r="D59" i="1"/>
  <c r="C58" i="1"/>
  <c r="C59" i="1" s="1"/>
  <c r="D55" i="1"/>
  <c r="C55" i="1"/>
  <c r="D51" i="1"/>
  <c r="C51" i="1"/>
  <c r="C43" i="1"/>
  <c r="C44" i="1" s="1"/>
  <c r="G14" i="1" s="1"/>
  <c r="C42" i="1"/>
  <c r="D44" i="1"/>
  <c r="D38" i="1"/>
  <c r="C38" i="1"/>
  <c r="D29" i="1"/>
  <c r="C29" i="1"/>
  <c r="D33" i="1"/>
  <c r="C33" i="1"/>
  <c r="G4" i="1"/>
  <c r="D13" i="1"/>
  <c r="D26" i="1"/>
  <c r="C26" i="1"/>
  <c r="D17" i="1"/>
  <c r="C17" i="1"/>
  <c r="C12" i="1"/>
  <c r="C11" i="1"/>
  <c r="C9" i="1"/>
  <c r="C8" i="1"/>
  <c r="C7" i="1"/>
  <c r="C13" i="1" s="1"/>
  <c r="G60" i="1" l="1"/>
  <c r="D79" i="1"/>
  <c r="G45" i="1"/>
  <c r="C79" i="1"/>
  <c r="G79" i="1"/>
  <c r="F79" i="1"/>
  <c r="E79" i="1" l="1"/>
</calcChain>
</file>

<file path=xl/sharedStrings.xml><?xml version="1.0" encoding="utf-8"?>
<sst xmlns="http://schemas.openxmlformats.org/spreadsheetml/2006/main" count="87" uniqueCount="85">
  <si>
    <t>SVAGRIHA Evaluation tool</t>
  </si>
  <si>
    <t>Points</t>
  </si>
  <si>
    <t>Maximum Points</t>
  </si>
  <si>
    <t>Points attempted</t>
  </si>
  <si>
    <t>Reduce UHIE and maintain native vegetation cover on site</t>
  </si>
  <si>
    <t>Passive architectural design and systems</t>
  </si>
  <si>
    <t>Good fenestration design for reducing direct heat gain and glare while maximising daylight penetration</t>
  </si>
  <si>
    <t>Efficient artificial lighting system</t>
  </si>
  <si>
    <t>Thermal efficiency of building envelope</t>
  </si>
  <si>
    <t>Use of energy efficient appliances</t>
  </si>
  <si>
    <t>Use of renewable energy on site</t>
  </si>
  <si>
    <t>Reduction in building and landscape water demand</t>
  </si>
  <si>
    <t>Rainwater harvesting</t>
  </si>
  <si>
    <t>Generate resource from waste</t>
  </si>
  <si>
    <t>Reduce embodied energy of building</t>
  </si>
  <si>
    <t>Use of low-energy materials in interiors</t>
  </si>
  <si>
    <t>Adoption of green Lifestyle</t>
  </si>
  <si>
    <t>Innovation</t>
  </si>
  <si>
    <t>Total</t>
  </si>
  <si>
    <t xml:space="preserve">Criterion No. </t>
  </si>
  <si>
    <t>Criterion Name</t>
  </si>
  <si>
    <t>Points being attempted in the category</t>
  </si>
  <si>
    <t>Category wise point distribution</t>
  </si>
  <si>
    <t>Minimum points to be attmepted in each category</t>
  </si>
  <si>
    <t>Rating</t>
  </si>
  <si>
    <t>25-30</t>
  </si>
  <si>
    <t>30-35</t>
  </si>
  <si>
    <t>35-40</t>
  </si>
  <si>
    <t>40-45</t>
  </si>
  <si>
    <t>45-50</t>
  </si>
  <si>
    <t>1 star</t>
  </si>
  <si>
    <t>2 star</t>
  </si>
  <si>
    <t>3 star</t>
  </si>
  <si>
    <t>4 star</t>
  </si>
  <si>
    <t>5 star</t>
  </si>
  <si>
    <t>50% or more of the total pvaed area will be soft/shaded/coated with finish of SRI&gt; 0.5</t>
  </si>
  <si>
    <t>All mature trees in the perimeter zone are being protected</t>
  </si>
  <si>
    <t>All new trees being planted on site are native to the region</t>
  </si>
  <si>
    <t>The total number of mature trees on site before and after construction are the same</t>
  </si>
  <si>
    <t>Trees are being planted in the ratio as prescribed</t>
  </si>
  <si>
    <t>All trees being platned are native</t>
  </si>
  <si>
    <t>If there are existing mature trees on site</t>
  </si>
  <si>
    <t>No mature trees exist on site</t>
  </si>
  <si>
    <t>2 passive strategies from those given in the list have been adopted in the design</t>
  </si>
  <si>
    <t>Active low-energy heating/cooling system have been installed in the building</t>
  </si>
  <si>
    <t>Fenestration design has been done such that overall insolation reduces by 30% over the base case</t>
  </si>
  <si>
    <t>Fenestration design has been done such that overall insolation reduces by 45% over the base case</t>
  </si>
  <si>
    <t>Fenestration design has been done such that overall insolation reduces by 60% over the base case</t>
  </si>
  <si>
    <t>At least 25% of the living area falls under a daylit zone</t>
  </si>
  <si>
    <t>More than 50% of the daylit area falls under a daylit zone</t>
  </si>
  <si>
    <t>More than 70% of the daylit area falls under a daylit zone</t>
  </si>
  <si>
    <t>More than 90% of the daylit area falls under a daylit zone</t>
  </si>
  <si>
    <t>Artificial lighting system has been designed such that the overall LPD levels of the project meet the ECBC thresholds</t>
  </si>
  <si>
    <t>The thermal efficiecny of the building envelope meets the 1st threshold as prescribed in SVAGRIHA</t>
  </si>
  <si>
    <t>The thermal efficiecny of the building envelope meets the 2nd threshold as prescribed in SVAGRIHA</t>
  </si>
  <si>
    <t>All installed Air-Conditioners/Fans/Geysers/Water pumps are B.E.E. 3-star labelled</t>
  </si>
  <si>
    <t>All installed Air-Conditioners/Fans/Geysers/Water pumps are B.E.E. 4-star labelled</t>
  </si>
  <si>
    <t>All installed Air-Conditioners/Fans/Geysers/Water pumps are B.E.E. 5-star labelled</t>
  </si>
  <si>
    <t>MANDATORY</t>
  </si>
  <si>
    <t>The rated capacity of the installed renewable energy source is equal to or more than the threshold established in SVAGRIHA</t>
  </si>
  <si>
    <t>Installed capacity of solar water heaters is equal to 50% of daily hot water requirement</t>
  </si>
  <si>
    <t>Installed capacity of solar water heaters is equal to 75% of daily hot water requirement</t>
  </si>
  <si>
    <t>Building water use is being reduced by 25% over the base case</t>
  </si>
  <si>
    <t>Landscape water demand is reduced by 25% over the base case</t>
  </si>
  <si>
    <t>Building water use is being reduced by 33% over the base case</t>
  </si>
  <si>
    <t>Building water use is being reduced by 50% over the base case</t>
  </si>
  <si>
    <t>Landscape water demand is reduced by 50% over the base case</t>
  </si>
  <si>
    <t>Measures are ebing takedn on site to convert organic waste to resource</t>
  </si>
  <si>
    <t>The total rainwater being stored for use on site is equal to at least 75% of the total water requirement for the project over two days</t>
  </si>
  <si>
    <t>Surplus rainwater is being recharged (installation of filtration system is mandatory)</t>
  </si>
  <si>
    <t>The overall embodied energy of the project has been reduced by 5% compared to base case</t>
  </si>
  <si>
    <t>The overall embodied energy of the project has been reduced by 10% compared to base case</t>
  </si>
  <si>
    <t>Innovative strategies are being employed</t>
  </si>
  <si>
    <t>100% of OPC in the project is replaced by PPC</t>
  </si>
  <si>
    <t>At least 70% of all flooring is low-energy</t>
  </si>
  <si>
    <t>All interior paints are low-VOC and lead-free</t>
  </si>
  <si>
    <t>At least 70% of internal partitions/panelling/false ceiling/doors &amp; window panels &amp; frames/in-built furniture are low-energy</t>
  </si>
  <si>
    <t>Built-up area per capita meets the SVAGRIHA threshold</t>
  </si>
  <si>
    <t>Total expected distance to be travelled in one year to basic services meets the SVAGRIHA threshold</t>
  </si>
  <si>
    <t>Provision of dedicated toilet/resting room for service staff</t>
  </si>
  <si>
    <t>Strategies employed for creating environmental awareness</t>
  </si>
  <si>
    <t>Organic farming on site/kitchen garden</t>
  </si>
  <si>
    <t>yes</t>
  </si>
  <si>
    <t>no</t>
  </si>
  <si>
    <t>Non-applicability: Is the building used as an office 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</si>
</sst>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9E25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 readingOrder="1"/>
    </xf>
    <xf numFmtId="0" fontId="3" fillId="9" borderId="1" xfId="0" applyFont="1" applyFill="1" applyBorder="1" applyAlignment="1">
      <alignment horizontal="left" readingOrder="1"/>
    </xf>
    <xf numFmtId="0" fontId="3" fillId="9" borderId="1" xfId="0" applyFont="1" applyFill="1" applyBorder="1" applyAlignment="1">
      <alignment horizontal="left" wrapText="1" readingOrder="1"/>
    </xf>
    <xf numFmtId="0" fontId="3" fillId="7" borderId="1" xfId="0" applyFont="1" applyFill="1" applyBorder="1" applyAlignment="1">
      <alignment horizontal="left" readingOrder="1"/>
    </xf>
    <xf numFmtId="0" fontId="3" fillId="4" borderId="1" xfId="0" applyFont="1" applyFill="1" applyBorder="1" applyAlignment="1">
      <alignment horizontal="left" readingOrder="1"/>
    </xf>
    <xf numFmtId="0" fontId="3" fillId="8" borderId="1" xfId="0" applyFont="1" applyFill="1" applyBorder="1" applyAlignment="1">
      <alignment horizontal="left" readingOrder="1"/>
    </xf>
    <xf numFmtId="0" fontId="4" fillId="6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readingOrder="1"/>
    </xf>
    <xf numFmtId="0" fontId="3" fillId="7" borderId="1" xfId="0" applyFont="1" applyFill="1" applyBorder="1" applyAlignment="1">
      <alignment horizontal="left" wrapText="1" readingOrder="1"/>
    </xf>
    <xf numFmtId="0" fontId="6" fillId="7" borderId="1" xfId="0" applyFont="1" applyFill="1" applyBorder="1" applyAlignment="1">
      <alignment horizontal="left" readingOrder="1"/>
    </xf>
    <xf numFmtId="0" fontId="3" fillId="4" borderId="1" xfId="0" applyFont="1" applyFill="1" applyBorder="1" applyAlignment="1">
      <alignment horizontal="left" wrapText="1" readingOrder="1"/>
    </xf>
    <xf numFmtId="0" fontId="0" fillId="8" borderId="6" xfId="0" applyFont="1" applyFill="1" applyBorder="1" applyAlignment="1">
      <alignment wrapText="1" readingOrder="1"/>
    </xf>
    <xf numFmtId="0" fontId="3" fillId="8" borderId="1" xfId="0" applyFont="1" applyFill="1" applyBorder="1" applyAlignment="1">
      <alignment horizontal="left" wrapText="1" readingOrder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wrapText="1" readingOrder="1"/>
    </xf>
    <xf numFmtId="0" fontId="5" fillId="7" borderId="5" xfId="0" applyFont="1" applyFill="1" applyBorder="1" applyAlignment="1">
      <alignment horizontal="center" readingOrder="1"/>
    </xf>
    <xf numFmtId="0" fontId="5" fillId="7" borderId="13" xfId="0" applyFont="1" applyFill="1" applyBorder="1" applyAlignment="1">
      <alignment horizontal="center" readingOrder="1"/>
    </xf>
    <xf numFmtId="0" fontId="5" fillId="7" borderId="6" xfId="0" applyFont="1" applyFill="1" applyBorder="1" applyAlignment="1">
      <alignment horizontal="center" readingOrder="1"/>
    </xf>
    <xf numFmtId="0" fontId="5" fillId="9" borderId="5" xfId="0" applyFont="1" applyFill="1" applyBorder="1" applyAlignment="1">
      <alignment horizontal="center" readingOrder="1"/>
    </xf>
    <xf numFmtId="0" fontId="5" fillId="9" borderId="13" xfId="0" applyFont="1" applyFill="1" applyBorder="1" applyAlignment="1">
      <alignment horizontal="center" readingOrder="1"/>
    </xf>
    <xf numFmtId="0" fontId="5" fillId="9" borderId="6" xfId="0" applyFont="1" applyFill="1" applyBorder="1" applyAlignment="1">
      <alignment horizontal="center" readingOrder="1"/>
    </xf>
    <xf numFmtId="0" fontId="5" fillId="9" borderId="5" xfId="0" applyFont="1" applyFill="1" applyBorder="1" applyAlignment="1">
      <alignment horizontal="center" wrapText="1" readingOrder="1"/>
    </xf>
    <xf numFmtId="0" fontId="5" fillId="9" borderId="13" xfId="0" applyFont="1" applyFill="1" applyBorder="1" applyAlignment="1">
      <alignment horizontal="center" wrapText="1" readingOrder="1"/>
    </xf>
    <xf numFmtId="0" fontId="5" fillId="9" borderId="6" xfId="0" applyFont="1" applyFill="1" applyBorder="1" applyAlignment="1">
      <alignment horizontal="center" wrapText="1" readingOrder="1"/>
    </xf>
    <xf numFmtId="0" fontId="5" fillId="5" borderId="5" xfId="0" applyFont="1" applyFill="1" applyBorder="1" applyAlignment="1">
      <alignment horizontal="center" wrapText="1" readingOrder="1"/>
    </xf>
    <xf numFmtId="0" fontId="5" fillId="5" borderId="13" xfId="0" applyFont="1" applyFill="1" applyBorder="1" applyAlignment="1">
      <alignment horizontal="center" wrapText="1" readingOrder="1"/>
    </xf>
    <xf numFmtId="0" fontId="5" fillId="5" borderId="6" xfId="0" applyFont="1" applyFill="1" applyBorder="1" applyAlignment="1">
      <alignment horizontal="center" wrapText="1" readingOrder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readingOrder="1"/>
    </xf>
    <xf numFmtId="0" fontId="5" fillId="4" borderId="13" xfId="0" applyFont="1" applyFill="1" applyBorder="1" applyAlignment="1">
      <alignment horizontal="center" readingOrder="1"/>
    </xf>
    <xf numFmtId="0" fontId="5" fillId="4" borderId="6" xfId="0" applyFont="1" applyFill="1" applyBorder="1" applyAlignment="1">
      <alignment horizontal="center" readingOrder="1"/>
    </xf>
    <xf numFmtId="0" fontId="5" fillId="8" borderId="5" xfId="0" applyFont="1" applyFill="1" applyBorder="1" applyAlignment="1">
      <alignment horizontal="center" readingOrder="1"/>
    </xf>
    <xf numFmtId="0" fontId="5" fillId="8" borderId="13" xfId="0" applyFont="1" applyFill="1" applyBorder="1" applyAlignment="1">
      <alignment horizontal="center" readingOrder="1"/>
    </xf>
    <xf numFmtId="0" fontId="5" fillId="8" borderId="6" xfId="0" applyFont="1" applyFill="1" applyBorder="1" applyAlignment="1">
      <alignment horizontal="center" readingOrder="1"/>
    </xf>
    <xf numFmtId="0" fontId="7" fillId="8" borderId="5" xfId="0" applyFont="1" applyFill="1" applyBorder="1" applyAlignment="1">
      <alignment horizontal="center" wrapText="1" readingOrder="1"/>
    </xf>
    <xf numFmtId="0" fontId="7" fillId="8" borderId="13" xfId="0" applyFont="1" applyFill="1" applyBorder="1" applyAlignment="1">
      <alignment horizontal="center" wrapText="1" readingOrder="1"/>
    </xf>
    <xf numFmtId="0" fontId="7" fillId="8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25D"/>
      <color rgb="FF9155B3"/>
      <color rgb="FFBE3434"/>
      <color rgb="FFF316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topLeftCell="A70" workbookViewId="0">
      <selection activeCell="C58" sqref="C58"/>
    </sheetView>
  </sheetViews>
  <sheetFormatPr defaultRowHeight="15" x14ac:dyDescent="0.25"/>
  <cols>
    <col min="1" max="1" width="10.42578125" customWidth="1"/>
    <col min="2" max="2" width="62.85546875" customWidth="1"/>
    <col min="3" max="3" width="13" style="1" customWidth="1"/>
    <col min="4" max="4" width="14.5703125" style="1" customWidth="1"/>
    <col min="5" max="6" width="17.42578125" style="1" customWidth="1"/>
    <col min="7" max="7" width="18.140625" style="1" customWidth="1"/>
    <col min="8" max="9" width="9.140625" customWidth="1"/>
  </cols>
  <sheetData>
    <row r="1" spans="1:7" ht="28.5" customHeight="1" x14ac:dyDescent="0.25">
      <c r="A1" s="32" t="s">
        <v>0</v>
      </c>
      <c r="B1" s="33"/>
      <c r="C1" s="33"/>
      <c r="D1" s="33"/>
      <c r="E1" s="33"/>
      <c r="F1" s="33"/>
      <c r="G1" s="34"/>
    </row>
    <row r="2" spans="1:7" x14ac:dyDescent="0.25">
      <c r="A2" s="35"/>
      <c r="B2" s="36"/>
      <c r="C2" s="36"/>
      <c r="D2" s="36"/>
      <c r="E2" s="36"/>
      <c r="F2" s="36"/>
      <c r="G2" s="37"/>
    </row>
    <row r="3" spans="1:7" ht="48" customHeight="1" x14ac:dyDescent="0.25">
      <c r="A3" s="14" t="s">
        <v>19</v>
      </c>
      <c r="B3" s="6" t="s">
        <v>20</v>
      </c>
      <c r="C3" s="7" t="s">
        <v>2</v>
      </c>
      <c r="D3" s="7" t="s">
        <v>3</v>
      </c>
      <c r="E3" s="14" t="s">
        <v>22</v>
      </c>
      <c r="F3" s="14" t="s">
        <v>23</v>
      </c>
      <c r="G3" s="14" t="s">
        <v>21</v>
      </c>
    </row>
    <row r="4" spans="1:7" x14ac:dyDescent="0.25">
      <c r="A4" s="21">
        <v>1</v>
      </c>
      <c r="B4" s="48" t="s">
        <v>4</v>
      </c>
      <c r="C4" s="49"/>
      <c r="D4" s="50"/>
      <c r="E4" s="21">
        <v>6</v>
      </c>
      <c r="F4" s="21">
        <v>3</v>
      </c>
      <c r="G4" s="21">
        <f>D13</f>
        <v>0</v>
      </c>
    </row>
    <row r="5" spans="1:7" ht="29.25" x14ac:dyDescent="0.25">
      <c r="A5" s="22"/>
      <c r="B5" s="8" t="s">
        <v>35</v>
      </c>
      <c r="C5" s="4">
        <v>2</v>
      </c>
      <c r="D5" s="4"/>
      <c r="E5" s="22"/>
      <c r="F5" s="22"/>
      <c r="G5" s="22"/>
    </row>
    <row r="6" spans="1:7" x14ac:dyDescent="0.25">
      <c r="A6" s="22"/>
      <c r="B6" s="8" t="s">
        <v>41</v>
      </c>
      <c r="C6" s="26" t="s">
        <v>82</v>
      </c>
      <c r="D6" s="27"/>
      <c r="E6" s="22"/>
      <c r="F6" s="22"/>
      <c r="G6" s="22"/>
    </row>
    <row r="7" spans="1:7" x14ac:dyDescent="0.25">
      <c r="A7" s="22"/>
      <c r="B7" s="8" t="s">
        <v>36</v>
      </c>
      <c r="C7" s="4">
        <f>IF(C6="yes",1,0)</f>
        <v>1</v>
      </c>
      <c r="D7" s="4"/>
      <c r="E7" s="22"/>
      <c r="F7" s="22"/>
      <c r="G7" s="22"/>
    </row>
    <row r="8" spans="1:7" ht="29.25" x14ac:dyDescent="0.25">
      <c r="A8" s="22"/>
      <c r="B8" s="8" t="s">
        <v>38</v>
      </c>
      <c r="C8" s="4">
        <f>IF(C6="yes",2,0)</f>
        <v>2</v>
      </c>
      <c r="D8" s="4"/>
      <c r="E8" s="22"/>
      <c r="F8" s="22"/>
      <c r="G8" s="22"/>
    </row>
    <row r="9" spans="1:7" x14ac:dyDescent="0.25">
      <c r="A9" s="22"/>
      <c r="B9" s="8" t="s">
        <v>37</v>
      </c>
      <c r="C9" s="4">
        <f>IF(C6="yes",1,0)</f>
        <v>1</v>
      </c>
      <c r="D9" s="4"/>
      <c r="E9" s="22"/>
      <c r="F9" s="22"/>
      <c r="G9" s="22"/>
    </row>
    <row r="10" spans="1:7" x14ac:dyDescent="0.25">
      <c r="A10" s="22"/>
      <c r="B10" s="8" t="s">
        <v>42</v>
      </c>
      <c r="C10" s="26"/>
      <c r="D10" s="27"/>
      <c r="E10" s="22"/>
      <c r="F10" s="22"/>
      <c r="G10" s="22"/>
    </row>
    <row r="11" spans="1:7" x14ac:dyDescent="0.25">
      <c r="A11" s="22"/>
      <c r="B11" s="8" t="s">
        <v>39</v>
      </c>
      <c r="C11" s="4">
        <f>IF(C6="no",2,0)</f>
        <v>0</v>
      </c>
      <c r="D11" s="4"/>
      <c r="E11" s="22"/>
      <c r="F11" s="22"/>
      <c r="G11" s="22"/>
    </row>
    <row r="12" spans="1:7" x14ac:dyDescent="0.25">
      <c r="A12" s="22"/>
      <c r="B12" s="8" t="s">
        <v>40</v>
      </c>
      <c r="C12" s="4">
        <f>IF(C6="no",2,0)</f>
        <v>0</v>
      </c>
      <c r="D12" s="4"/>
      <c r="E12" s="22"/>
      <c r="F12" s="22"/>
      <c r="G12" s="22"/>
    </row>
    <row r="13" spans="1:7" ht="24" customHeight="1" x14ac:dyDescent="0.25">
      <c r="A13" s="23"/>
      <c r="B13" s="8"/>
      <c r="C13" s="4">
        <f>C5+C7+C8+C9+C11+C12</f>
        <v>6</v>
      </c>
      <c r="D13" s="4">
        <f>D5+D7+D8+D9+D11+D12</f>
        <v>0</v>
      </c>
      <c r="E13" s="23"/>
      <c r="F13" s="23"/>
      <c r="G13" s="23"/>
    </row>
    <row r="14" spans="1:7" x14ac:dyDescent="0.25">
      <c r="A14" s="21">
        <v>2</v>
      </c>
      <c r="B14" s="42" t="s">
        <v>5</v>
      </c>
      <c r="C14" s="43"/>
      <c r="D14" s="44"/>
      <c r="E14" s="21">
        <v>21</v>
      </c>
      <c r="F14" s="21">
        <f>11</f>
        <v>11</v>
      </c>
      <c r="G14" s="21">
        <f>(D17+D26+D29+D33+D38+D44)*(21/(C17+C26+C29+C33+C38+C44))</f>
        <v>0</v>
      </c>
    </row>
    <row r="15" spans="1:7" ht="29.25" x14ac:dyDescent="0.25">
      <c r="A15" s="22"/>
      <c r="B15" s="10" t="s">
        <v>43</v>
      </c>
      <c r="C15" s="51">
        <v>2</v>
      </c>
      <c r="D15" s="51"/>
      <c r="E15" s="22"/>
      <c r="F15" s="22"/>
      <c r="G15" s="22"/>
    </row>
    <row r="16" spans="1:7" ht="29.25" x14ac:dyDescent="0.25">
      <c r="A16" s="22"/>
      <c r="B16" s="10" t="s">
        <v>44</v>
      </c>
      <c r="C16" s="51">
        <v>2</v>
      </c>
      <c r="D16" s="51"/>
      <c r="E16" s="22"/>
      <c r="F16" s="22"/>
      <c r="G16" s="22"/>
    </row>
    <row r="17" spans="1:7" ht="27" customHeight="1" x14ac:dyDescent="0.25">
      <c r="A17" s="23"/>
      <c r="B17" s="15"/>
      <c r="C17" s="51">
        <f>C15+C16</f>
        <v>4</v>
      </c>
      <c r="D17" s="51">
        <f>D15+D16</f>
        <v>0</v>
      </c>
      <c r="E17" s="22"/>
      <c r="F17" s="22"/>
      <c r="G17" s="22"/>
    </row>
    <row r="18" spans="1:7" ht="30" customHeight="1" x14ac:dyDescent="0.25">
      <c r="A18" s="21">
        <v>3</v>
      </c>
      <c r="B18" s="45" t="s">
        <v>6</v>
      </c>
      <c r="C18" s="46"/>
      <c r="D18" s="47"/>
      <c r="E18" s="22"/>
      <c r="F18" s="22"/>
      <c r="G18" s="22"/>
    </row>
    <row r="19" spans="1:7" ht="29.25" x14ac:dyDescent="0.25">
      <c r="A19" s="22"/>
      <c r="B19" s="10" t="s">
        <v>45</v>
      </c>
      <c r="C19" s="51">
        <v>1</v>
      </c>
      <c r="D19" s="21"/>
      <c r="E19" s="22"/>
      <c r="F19" s="22"/>
      <c r="G19" s="22"/>
    </row>
    <row r="20" spans="1:7" ht="29.25" x14ac:dyDescent="0.25">
      <c r="A20" s="22"/>
      <c r="B20" s="10" t="s">
        <v>46</v>
      </c>
      <c r="C20" s="51">
        <v>2</v>
      </c>
      <c r="D20" s="22"/>
      <c r="E20" s="22"/>
      <c r="F20" s="22"/>
      <c r="G20" s="22"/>
    </row>
    <row r="21" spans="1:7" ht="29.25" x14ac:dyDescent="0.25">
      <c r="A21" s="22"/>
      <c r="B21" s="10" t="s">
        <v>47</v>
      </c>
      <c r="C21" s="51">
        <v>3</v>
      </c>
      <c r="D21" s="23"/>
      <c r="E21" s="22"/>
      <c r="F21" s="22"/>
      <c r="G21" s="22"/>
    </row>
    <row r="22" spans="1:7" x14ac:dyDescent="0.25">
      <c r="A22" s="22"/>
      <c r="B22" s="10" t="s">
        <v>48</v>
      </c>
      <c r="C22" s="28" t="s">
        <v>58</v>
      </c>
      <c r="D22" s="29"/>
      <c r="E22" s="22"/>
      <c r="F22" s="22"/>
      <c r="G22" s="22"/>
    </row>
    <row r="23" spans="1:7" x14ac:dyDescent="0.25">
      <c r="A23" s="22"/>
      <c r="B23" s="10" t="s">
        <v>49</v>
      </c>
      <c r="C23" s="51">
        <v>1</v>
      </c>
      <c r="D23" s="21"/>
      <c r="E23" s="22"/>
      <c r="F23" s="22"/>
      <c r="G23" s="22"/>
    </row>
    <row r="24" spans="1:7" x14ac:dyDescent="0.25">
      <c r="A24" s="22"/>
      <c r="B24" s="10" t="s">
        <v>50</v>
      </c>
      <c r="C24" s="51">
        <v>2</v>
      </c>
      <c r="D24" s="22"/>
      <c r="E24" s="22"/>
      <c r="F24" s="22"/>
      <c r="G24" s="22"/>
    </row>
    <row r="25" spans="1:7" x14ac:dyDescent="0.25">
      <c r="A25" s="22"/>
      <c r="B25" s="10" t="s">
        <v>51</v>
      </c>
      <c r="C25" s="51">
        <v>3</v>
      </c>
      <c r="D25" s="23"/>
      <c r="E25" s="22"/>
      <c r="F25" s="22"/>
      <c r="G25" s="22"/>
    </row>
    <row r="26" spans="1:7" ht="27.75" customHeight="1" x14ac:dyDescent="0.25">
      <c r="A26" s="23"/>
      <c r="B26" s="10"/>
      <c r="C26" s="51">
        <f>C21+C25</f>
        <v>6</v>
      </c>
      <c r="D26" s="51">
        <f>D19+D23</f>
        <v>0</v>
      </c>
      <c r="E26" s="22"/>
      <c r="F26" s="22"/>
      <c r="G26" s="22"/>
    </row>
    <row r="27" spans="1:7" x14ac:dyDescent="0.25">
      <c r="A27" s="21">
        <v>4</v>
      </c>
      <c r="B27" s="42" t="s">
        <v>7</v>
      </c>
      <c r="C27" s="43"/>
      <c r="D27" s="44"/>
      <c r="E27" s="22"/>
      <c r="F27" s="22"/>
      <c r="G27" s="22"/>
    </row>
    <row r="28" spans="1:7" ht="32.25" customHeight="1" x14ac:dyDescent="0.25">
      <c r="A28" s="22"/>
      <c r="B28" s="10" t="s">
        <v>52</v>
      </c>
      <c r="C28" s="51">
        <v>2</v>
      </c>
      <c r="D28" s="51"/>
      <c r="E28" s="22"/>
      <c r="F28" s="22"/>
      <c r="G28" s="22"/>
    </row>
    <row r="29" spans="1:7" ht="28.5" customHeight="1" x14ac:dyDescent="0.25">
      <c r="A29" s="23"/>
      <c r="B29" s="10"/>
      <c r="C29" s="51">
        <f>C28</f>
        <v>2</v>
      </c>
      <c r="D29" s="51">
        <f>D28</f>
        <v>0</v>
      </c>
      <c r="E29" s="22"/>
      <c r="F29" s="22"/>
      <c r="G29" s="22"/>
    </row>
    <row r="30" spans="1:7" x14ac:dyDescent="0.25">
      <c r="A30" s="21">
        <v>5</v>
      </c>
      <c r="B30" s="42" t="s">
        <v>8</v>
      </c>
      <c r="C30" s="43"/>
      <c r="D30" s="44"/>
      <c r="E30" s="22"/>
      <c r="F30" s="22"/>
      <c r="G30" s="22"/>
    </row>
    <row r="31" spans="1:7" ht="30.75" customHeight="1" x14ac:dyDescent="0.25">
      <c r="A31" s="22"/>
      <c r="B31" s="10" t="s">
        <v>53</v>
      </c>
      <c r="C31" s="51">
        <v>1</v>
      </c>
      <c r="D31" s="21"/>
      <c r="E31" s="22"/>
      <c r="F31" s="22"/>
      <c r="G31" s="22"/>
    </row>
    <row r="32" spans="1:7" ht="32.25" customHeight="1" x14ac:dyDescent="0.25">
      <c r="A32" s="22"/>
      <c r="B32" s="10" t="s">
        <v>54</v>
      </c>
      <c r="C32" s="51">
        <v>2</v>
      </c>
      <c r="D32" s="23"/>
      <c r="E32" s="22"/>
      <c r="F32" s="22"/>
      <c r="G32" s="22"/>
    </row>
    <row r="33" spans="1:7" ht="27.75" customHeight="1" x14ac:dyDescent="0.25">
      <c r="A33" s="23"/>
      <c r="B33" s="10"/>
      <c r="C33" s="51">
        <f>2</f>
        <v>2</v>
      </c>
      <c r="D33" s="51">
        <f>D31</f>
        <v>0</v>
      </c>
      <c r="E33" s="22"/>
      <c r="F33" s="22"/>
      <c r="G33" s="22"/>
    </row>
    <row r="34" spans="1:7" x14ac:dyDescent="0.25">
      <c r="A34" s="21">
        <v>6</v>
      </c>
      <c r="B34" s="42" t="s">
        <v>9</v>
      </c>
      <c r="C34" s="43"/>
      <c r="D34" s="44"/>
      <c r="E34" s="22"/>
      <c r="F34" s="22"/>
      <c r="G34" s="22"/>
    </row>
    <row r="35" spans="1:7" ht="33.75" customHeight="1" x14ac:dyDescent="0.25">
      <c r="A35" s="22"/>
      <c r="B35" s="10" t="s">
        <v>55</v>
      </c>
      <c r="C35" s="51">
        <v>1</v>
      </c>
      <c r="D35" s="21"/>
      <c r="E35" s="22"/>
      <c r="F35" s="22"/>
      <c r="G35" s="22"/>
    </row>
    <row r="36" spans="1:7" ht="33" customHeight="1" x14ac:dyDescent="0.25">
      <c r="A36" s="22"/>
      <c r="B36" s="10" t="s">
        <v>56</v>
      </c>
      <c r="C36" s="51">
        <v>2</v>
      </c>
      <c r="D36" s="22"/>
      <c r="E36" s="22"/>
      <c r="F36" s="22"/>
      <c r="G36" s="22"/>
    </row>
    <row r="37" spans="1:7" ht="33" customHeight="1" x14ac:dyDescent="0.25">
      <c r="A37" s="22"/>
      <c r="B37" s="10" t="s">
        <v>57</v>
      </c>
      <c r="C37" s="51">
        <v>3</v>
      </c>
      <c r="D37" s="23"/>
      <c r="E37" s="22"/>
      <c r="F37" s="22"/>
      <c r="G37" s="22"/>
    </row>
    <row r="38" spans="1:7" ht="28.5" customHeight="1" x14ac:dyDescent="0.25">
      <c r="A38" s="23"/>
      <c r="B38" s="9"/>
      <c r="C38" s="51">
        <f>C37</f>
        <v>3</v>
      </c>
      <c r="D38" s="51">
        <f>D35</f>
        <v>0</v>
      </c>
      <c r="E38" s="22"/>
      <c r="F38" s="22"/>
      <c r="G38" s="22"/>
    </row>
    <row r="39" spans="1:7" x14ac:dyDescent="0.25">
      <c r="A39" s="21">
        <v>7</v>
      </c>
      <c r="B39" s="42" t="s">
        <v>10</v>
      </c>
      <c r="C39" s="43"/>
      <c r="D39" s="44"/>
      <c r="E39" s="22"/>
      <c r="F39" s="22"/>
      <c r="G39" s="22"/>
    </row>
    <row r="40" spans="1:7" x14ac:dyDescent="0.25">
      <c r="A40" s="22"/>
      <c r="B40" s="38" t="s">
        <v>84</v>
      </c>
      <c r="C40" s="26" t="s">
        <v>83</v>
      </c>
      <c r="D40" s="27"/>
      <c r="E40" s="22"/>
      <c r="F40" s="22"/>
      <c r="G40" s="22"/>
    </row>
    <row r="41" spans="1:7" ht="29.25" x14ac:dyDescent="0.25">
      <c r="A41" s="22"/>
      <c r="B41" s="10" t="s">
        <v>59</v>
      </c>
      <c r="C41" s="51">
        <v>2</v>
      </c>
      <c r="D41" s="51"/>
      <c r="E41" s="22"/>
      <c r="F41" s="22"/>
      <c r="G41" s="22"/>
    </row>
    <row r="42" spans="1:7" ht="29.25" x14ac:dyDescent="0.25">
      <c r="A42" s="22"/>
      <c r="B42" s="10" t="s">
        <v>60</v>
      </c>
      <c r="C42" s="51">
        <f>IF(C40="yes",0,1)</f>
        <v>1</v>
      </c>
      <c r="D42" s="21"/>
      <c r="E42" s="22"/>
      <c r="F42" s="22"/>
      <c r="G42" s="22"/>
    </row>
    <row r="43" spans="1:7" ht="29.25" x14ac:dyDescent="0.25">
      <c r="A43" s="22"/>
      <c r="B43" s="10" t="s">
        <v>61</v>
      </c>
      <c r="C43" s="51">
        <f>IF(C40="yes",0,2)</f>
        <v>2</v>
      </c>
      <c r="D43" s="23"/>
      <c r="E43" s="22"/>
      <c r="F43" s="22"/>
      <c r="G43" s="22"/>
    </row>
    <row r="44" spans="1:7" ht="26.25" customHeight="1" x14ac:dyDescent="0.25">
      <c r="A44" s="23"/>
      <c r="B44" s="10"/>
      <c r="C44" s="51">
        <f>C43+C41</f>
        <v>4</v>
      </c>
      <c r="D44" s="51">
        <f>D42+D41</f>
        <v>0</v>
      </c>
      <c r="E44" s="23"/>
      <c r="F44" s="23"/>
      <c r="G44" s="23"/>
    </row>
    <row r="45" spans="1:7" x14ac:dyDescent="0.25">
      <c r="A45" s="21">
        <v>8</v>
      </c>
      <c r="B45" s="39" t="s">
        <v>11</v>
      </c>
      <c r="C45" s="40"/>
      <c r="D45" s="41"/>
      <c r="E45" s="21">
        <v>11</v>
      </c>
      <c r="F45" s="21">
        <v>6</v>
      </c>
      <c r="G45" s="21">
        <f>(D59+D55+D51)*(11/(C51+C55+C59))</f>
        <v>0</v>
      </c>
    </row>
    <row r="46" spans="1:7" x14ac:dyDescent="0.25">
      <c r="A46" s="22"/>
      <c r="B46" s="16" t="s">
        <v>62</v>
      </c>
      <c r="C46" s="51">
        <v>1</v>
      </c>
      <c r="D46" s="52">
        <v>0</v>
      </c>
      <c r="E46" s="22"/>
      <c r="F46" s="22"/>
      <c r="G46" s="22"/>
    </row>
    <row r="47" spans="1:7" x14ac:dyDescent="0.25">
      <c r="A47" s="22"/>
      <c r="B47" s="16" t="s">
        <v>64</v>
      </c>
      <c r="C47" s="51">
        <v>2</v>
      </c>
      <c r="D47" s="52"/>
      <c r="E47" s="22"/>
      <c r="F47" s="22"/>
      <c r="G47" s="22"/>
    </row>
    <row r="48" spans="1:7" x14ac:dyDescent="0.25">
      <c r="A48" s="22"/>
      <c r="B48" s="16" t="s">
        <v>65</v>
      </c>
      <c r="C48" s="51">
        <v>3</v>
      </c>
      <c r="D48" s="52"/>
      <c r="E48" s="22"/>
      <c r="F48" s="22"/>
      <c r="G48" s="22"/>
    </row>
    <row r="49" spans="1:7" ht="17.25" customHeight="1" x14ac:dyDescent="0.25">
      <c r="A49" s="22"/>
      <c r="B49" s="16" t="s">
        <v>63</v>
      </c>
      <c r="C49" s="51">
        <v>1</v>
      </c>
      <c r="D49" s="52">
        <v>0</v>
      </c>
      <c r="E49" s="22"/>
      <c r="F49" s="22"/>
      <c r="G49" s="22"/>
    </row>
    <row r="50" spans="1:7" ht="18" customHeight="1" x14ac:dyDescent="0.25">
      <c r="A50" s="22"/>
      <c r="B50" s="16" t="s">
        <v>66</v>
      </c>
      <c r="C50" s="51">
        <v>2</v>
      </c>
      <c r="D50" s="52"/>
      <c r="E50" s="22"/>
      <c r="F50" s="22"/>
      <c r="G50" s="22"/>
    </row>
    <row r="51" spans="1:7" ht="25.5" customHeight="1" x14ac:dyDescent="0.25">
      <c r="A51" s="23"/>
      <c r="B51" s="11"/>
      <c r="C51" s="51">
        <f>C48+C50</f>
        <v>5</v>
      </c>
      <c r="D51" s="51">
        <f>D46+D49</f>
        <v>0</v>
      </c>
      <c r="E51" s="22"/>
      <c r="F51" s="22"/>
      <c r="G51" s="22"/>
    </row>
    <row r="52" spans="1:7" x14ac:dyDescent="0.25">
      <c r="A52" s="21">
        <v>9</v>
      </c>
      <c r="B52" s="39" t="s">
        <v>12</v>
      </c>
      <c r="C52" s="40"/>
      <c r="D52" s="41"/>
      <c r="E52" s="22"/>
      <c r="F52" s="22"/>
      <c r="G52" s="22"/>
    </row>
    <row r="53" spans="1:7" ht="34.5" customHeight="1" x14ac:dyDescent="0.25">
      <c r="A53" s="22"/>
      <c r="B53" s="16" t="s">
        <v>68</v>
      </c>
      <c r="C53" s="4">
        <v>3</v>
      </c>
      <c r="D53" s="51">
        <v>0</v>
      </c>
      <c r="E53" s="22"/>
      <c r="F53" s="22"/>
      <c r="G53" s="22"/>
    </row>
    <row r="54" spans="1:7" ht="29.25" x14ac:dyDescent="0.25">
      <c r="A54" s="22"/>
      <c r="B54" s="16" t="s">
        <v>69</v>
      </c>
      <c r="C54" s="4">
        <v>1</v>
      </c>
      <c r="D54" s="51">
        <v>0</v>
      </c>
      <c r="E54" s="22"/>
      <c r="F54" s="22"/>
      <c r="G54" s="22"/>
    </row>
    <row r="55" spans="1:7" ht="22.5" customHeight="1" x14ac:dyDescent="0.25">
      <c r="A55" s="23"/>
      <c r="B55" s="11"/>
      <c r="C55" s="4">
        <f>C53+C54</f>
        <v>4</v>
      </c>
      <c r="D55" s="51">
        <f>D53+D54</f>
        <v>0</v>
      </c>
      <c r="E55" s="22"/>
      <c r="F55" s="22"/>
      <c r="G55" s="22"/>
    </row>
    <row r="56" spans="1:7" x14ac:dyDescent="0.25">
      <c r="A56" s="21">
        <v>10</v>
      </c>
      <c r="B56" s="39" t="s">
        <v>13</v>
      </c>
      <c r="C56" s="40"/>
      <c r="D56" s="41"/>
      <c r="E56" s="22"/>
      <c r="F56" s="22"/>
      <c r="G56" s="22"/>
    </row>
    <row r="57" spans="1:7" x14ac:dyDescent="0.25">
      <c r="A57" s="22"/>
      <c r="B57" s="17" t="s">
        <v>84</v>
      </c>
      <c r="C57" s="26" t="s">
        <v>83</v>
      </c>
      <c r="D57" s="27"/>
      <c r="E57" s="22"/>
      <c r="F57" s="22"/>
      <c r="G57" s="22"/>
    </row>
    <row r="58" spans="1:7" ht="29.25" x14ac:dyDescent="0.25">
      <c r="A58" s="22"/>
      <c r="B58" s="16" t="s">
        <v>67</v>
      </c>
      <c r="C58" s="51">
        <f>IF(C57="yes",0,2)</f>
        <v>2</v>
      </c>
      <c r="D58" s="51">
        <v>0</v>
      </c>
      <c r="E58" s="22"/>
      <c r="F58" s="22"/>
      <c r="G58" s="22"/>
    </row>
    <row r="59" spans="1:7" ht="24.75" customHeight="1" x14ac:dyDescent="0.25">
      <c r="A59" s="23"/>
      <c r="B59" s="11"/>
      <c r="C59" s="51">
        <f>C58</f>
        <v>2</v>
      </c>
      <c r="D59" s="51">
        <f>D58</f>
        <v>0</v>
      </c>
      <c r="E59" s="23"/>
      <c r="F59" s="23"/>
      <c r="G59" s="23"/>
    </row>
    <row r="60" spans="1:7" x14ac:dyDescent="0.25">
      <c r="A60" s="21">
        <v>11</v>
      </c>
      <c r="B60" s="55" t="s">
        <v>14</v>
      </c>
      <c r="C60" s="56"/>
      <c r="D60" s="57"/>
      <c r="E60" s="21">
        <v>8</v>
      </c>
      <c r="F60" s="21">
        <v>4</v>
      </c>
      <c r="G60" s="21">
        <f>D64+D69</f>
        <v>0</v>
      </c>
    </row>
    <row r="61" spans="1:7" x14ac:dyDescent="0.25">
      <c r="A61" s="22"/>
      <c r="B61" s="18" t="s">
        <v>73</v>
      </c>
      <c r="C61" s="4">
        <v>2</v>
      </c>
      <c r="D61" s="4">
        <v>0</v>
      </c>
      <c r="E61" s="22"/>
      <c r="F61" s="22"/>
      <c r="G61" s="22"/>
    </row>
    <row r="62" spans="1:7" ht="29.25" x14ac:dyDescent="0.25">
      <c r="A62" s="22"/>
      <c r="B62" s="18" t="s">
        <v>70</v>
      </c>
      <c r="C62" s="4">
        <v>1</v>
      </c>
      <c r="D62" s="21">
        <v>0</v>
      </c>
      <c r="E62" s="22"/>
      <c r="F62" s="22"/>
      <c r="G62" s="22"/>
    </row>
    <row r="63" spans="1:7" ht="29.25" x14ac:dyDescent="0.25">
      <c r="A63" s="22"/>
      <c r="B63" s="18" t="s">
        <v>71</v>
      </c>
      <c r="C63" s="4">
        <v>2</v>
      </c>
      <c r="D63" s="23"/>
      <c r="E63" s="22"/>
      <c r="F63" s="22"/>
      <c r="G63" s="22"/>
    </row>
    <row r="64" spans="1:7" ht="24" customHeight="1" x14ac:dyDescent="0.25">
      <c r="A64" s="23"/>
      <c r="B64" s="12"/>
      <c r="C64" s="4">
        <f>C61+C63</f>
        <v>4</v>
      </c>
      <c r="D64" s="4">
        <f>D61+D62</f>
        <v>0</v>
      </c>
      <c r="E64" s="22"/>
      <c r="F64" s="22"/>
      <c r="G64" s="22"/>
    </row>
    <row r="65" spans="1:7" x14ac:dyDescent="0.25">
      <c r="A65" s="21">
        <v>12</v>
      </c>
      <c r="B65" s="55" t="s">
        <v>15</v>
      </c>
      <c r="C65" s="56"/>
      <c r="D65" s="57"/>
      <c r="E65" s="22"/>
      <c r="F65" s="22"/>
      <c r="G65" s="22"/>
    </row>
    <row r="66" spans="1:7" x14ac:dyDescent="0.25">
      <c r="A66" s="22"/>
      <c r="B66" s="12" t="s">
        <v>74</v>
      </c>
      <c r="C66" s="4">
        <v>1</v>
      </c>
      <c r="D66" s="4">
        <v>0</v>
      </c>
      <c r="E66" s="22"/>
      <c r="F66" s="22"/>
      <c r="G66" s="22"/>
    </row>
    <row r="67" spans="1:7" x14ac:dyDescent="0.25">
      <c r="A67" s="22"/>
      <c r="B67" s="12" t="s">
        <v>75</v>
      </c>
      <c r="C67" s="4">
        <v>1</v>
      </c>
      <c r="D67" s="4">
        <v>0</v>
      </c>
      <c r="E67" s="22"/>
      <c r="F67" s="22"/>
      <c r="G67" s="22"/>
    </row>
    <row r="68" spans="1:7" ht="29.25" x14ac:dyDescent="0.25">
      <c r="A68" s="22"/>
      <c r="B68" s="18" t="s">
        <v>76</v>
      </c>
      <c r="C68" s="4">
        <v>2</v>
      </c>
      <c r="D68" s="4">
        <v>0</v>
      </c>
      <c r="E68" s="22"/>
      <c r="F68" s="22"/>
      <c r="G68" s="22"/>
    </row>
    <row r="69" spans="1:7" ht="26.25" customHeight="1" x14ac:dyDescent="0.25">
      <c r="A69" s="23"/>
      <c r="B69" s="12"/>
      <c r="C69" s="4">
        <f>C66+C67+C68</f>
        <v>4</v>
      </c>
      <c r="D69" s="4">
        <f>D66+D67+D68</f>
        <v>0</v>
      </c>
      <c r="E69" s="23"/>
      <c r="F69" s="23"/>
      <c r="G69" s="23"/>
    </row>
    <row r="70" spans="1:7" x14ac:dyDescent="0.25">
      <c r="A70" s="21">
        <v>13</v>
      </c>
      <c r="B70" s="58" t="s">
        <v>16</v>
      </c>
      <c r="C70" s="59"/>
      <c r="D70" s="60"/>
      <c r="E70" s="21">
        <f>C76</f>
        <v>4</v>
      </c>
      <c r="F70" s="21">
        <v>1</v>
      </c>
      <c r="G70" s="21">
        <f>D76</f>
        <v>0</v>
      </c>
    </row>
    <row r="71" spans="1:7" x14ac:dyDescent="0.25">
      <c r="A71" s="22"/>
      <c r="B71" s="13" t="s">
        <v>77</v>
      </c>
      <c r="C71" s="4">
        <v>1</v>
      </c>
      <c r="D71" s="51">
        <v>0</v>
      </c>
      <c r="E71" s="22"/>
      <c r="F71" s="22"/>
      <c r="G71" s="22"/>
    </row>
    <row r="72" spans="1:7" ht="29.25" x14ac:dyDescent="0.25">
      <c r="A72" s="22"/>
      <c r="B72" s="20" t="s">
        <v>78</v>
      </c>
      <c r="C72" s="4">
        <v>1</v>
      </c>
      <c r="D72" s="51">
        <v>0</v>
      </c>
      <c r="E72" s="22"/>
      <c r="F72" s="22"/>
      <c r="G72" s="22"/>
    </row>
    <row r="73" spans="1:7" x14ac:dyDescent="0.25">
      <c r="A73" s="22"/>
      <c r="B73" s="13" t="s">
        <v>79</v>
      </c>
      <c r="C73" s="4">
        <v>1</v>
      </c>
      <c r="D73" s="51">
        <v>0</v>
      </c>
      <c r="E73" s="22"/>
      <c r="F73" s="22"/>
      <c r="G73" s="22"/>
    </row>
    <row r="74" spans="1:7" x14ac:dyDescent="0.25">
      <c r="A74" s="22"/>
      <c r="B74" s="13" t="s">
        <v>80</v>
      </c>
      <c r="C74" s="24">
        <v>1</v>
      </c>
      <c r="D74" s="21">
        <v>0</v>
      </c>
      <c r="E74" s="22"/>
      <c r="F74" s="22"/>
      <c r="G74" s="22"/>
    </row>
    <row r="75" spans="1:7" x14ac:dyDescent="0.25">
      <c r="A75" s="22"/>
      <c r="B75" s="13" t="s">
        <v>81</v>
      </c>
      <c r="C75" s="25"/>
      <c r="D75" s="23"/>
      <c r="E75" s="22"/>
      <c r="F75" s="22"/>
      <c r="G75" s="22"/>
    </row>
    <row r="76" spans="1:7" ht="24.75" customHeight="1" x14ac:dyDescent="0.25">
      <c r="A76" s="23"/>
      <c r="B76" s="13"/>
      <c r="C76" s="4">
        <f>C71+C72+C73+C74</f>
        <v>4</v>
      </c>
      <c r="D76" s="51">
        <f>D71+D72+D73+D74</f>
        <v>0</v>
      </c>
      <c r="E76" s="22"/>
      <c r="F76" s="22"/>
      <c r="G76" s="22"/>
    </row>
    <row r="77" spans="1:7" ht="15.75" x14ac:dyDescent="0.25">
      <c r="A77" s="53">
        <v>14</v>
      </c>
      <c r="B77" s="61" t="s">
        <v>17</v>
      </c>
      <c r="C77" s="62"/>
      <c r="D77" s="63"/>
      <c r="E77" s="23"/>
      <c r="F77" s="23"/>
      <c r="G77" s="23"/>
    </row>
    <row r="78" spans="1:7" x14ac:dyDescent="0.25">
      <c r="A78" s="54"/>
      <c r="B78" s="19" t="s">
        <v>72</v>
      </c>
      <c r="C78" s="4">
        <v>2</v>
      </c>
      <c r="D78" s="4">
        <v>0</v>
      </c>
      <c r="E78" s="3"/>
      <c r="F78" s="3"/>
      <c r="G78" s="3">
        <f>D78</f>
        <v>0</v>
      </c>
    </row>
    <row r="79" spans="1:7" x14ac:dyDescent="0.25">
      <c r="A79" s="30" t="s">
        <v>18</v>
      </c>
      <c r="B79" s="31"/>
      <c r="C79" s="5">
        <f>C76+C69+C64+C59+C55+C51+C44+C38+C33+C29+C26+C17+C13</f>
        <v>50</v>
      </c>
      <c r="D79" s="5">
        <f>D78+D76+D69+D64+D59+D55+D51+D44+D38+D33+D29+D26+D17+D13</f>
        <v>0</v>
      </c>
      <c r="E79" s="5">
        <f>SUM(E4:E77)</f>
        <v>50</v>
      </c>
      <c r="F79" s="5">
        <f>SUM(F4:F77)</f>
        <v>25</v>
      </c>
      <c r="G79" s="2">
        <f>SUM(G4:G78)</f>
        <v>0</v>
      </c>
    </row>
    <row r="81" spans="2:3" x14ac:dyDescent="0.25">
      <c r="B81" s="5" t="s">
        <v>1</v>
      </c>
      <c r="C81" s="5" t="s">
        <v>24</v>
      </c>
    </row>
    <row r="82" spans="2:3" x14ac:dyDescent="0.25">
      <c r="B82" s="4" t="s">
        <v>25</v>
      </c>
      <c r="C82" s="4" t="s">
        <v>30</v>
      </c>
    </row>
    <row r="83" spans="2:3" x14ac:dyDescent="0.25">
      <c r="B83" s="4" t="s">
        <v>26</v>
      </c>
      <c r="C83" s="4" t="s">
        <v>31</v>
      </c>
    </row>
    <row r="84" spans="2:3" x14ac:dyDescent="0.25">
      <c r="B84" s="4" t="s">
        <v>27</v>
      </c>
      <c r="C84" s="4" t="s">
        <v>32</v>
      </c>
    </row>
    <row r="85" spans="2:3" x14ac:dyDescent="0.25">
      <c r="B85" s="4" t="s">
        <v>28</v>
      </c>
      <c r="C85" s="4" t="s">
        <v>33</v>
      </c>
    </row>
    <row r="86" spans="2:3" x14ac:dyDescent="0.25">
      <c r="B86" s="4" t="s">
        <v>29</v>
      </c>
      <c r="C86" s="4" t="s">
        <v>34</v>
      </c>
    </row>
  </sheetData>
  <mergeCells count="60">
    <mergeCell ref="A56:A59"/>
    <mergeCell ref="A60:A64"/>
    <mergeCell ref="A65:A69"/>
    <mergeCell ref="A70:A76"/>
    <mergeCell ref="A77:A78"/>
    <mergeCell ref="A30:A33"/>
    <mergeCell ref="A34:A38"/>
    <mergeCell ref="A39:A44"/>
    <mergeCell ref="A45:A51"/>
    <mergeCell ref="A52:A55"/>
    <mergeCell ref="B4:D4"/>
    <mergeCell ref="A4:A13"/>
    <mergeCell ref="A14:A17"/>
    <mergeCell ref="A18:A26"/>
    <mergeCell ref="A27:A29"/>
    <mergeCell ref="B56:D56"/>
    <mergeCell ref="B60:D60"/>
    <mergeCell ref="B65:D65"/>
    <mergeCell ref="B70:D70"/>
    <mergeCell ref="B77:D77"/>
    <mergeCell ref="C57:D57"/>
    <mergeCell ref="A1:G2"/>
    <mergeCell ref="E70:E77"/>
    <mergeCell ref="F70:F77"/>
    <mergeCell ref="G70:G77"/>
    <mergeCell ref="E4:E13"/>
    <mergeCell ref="F4:F13"/>
    <mergeCell ref="D19:D21"/>
    <mergeCell ref="D23:D25"/>
    <mergeCell ref="D31:D32"/>
    <mergeCell ref="D35:D37"/>
    <mergeCell ref="G4:G13"/>
    <mergeCell ref="C6:D6"/>
    <mergeCell ref="C10:D10"/>
    <mergeCell ref="C22:D22"/>
    <mergeCell ref="A79:B79"/>
    <mergeCell ref="D42:D43"/>
    <mergeCell ref="D46:D48"/>
    <mergeCell ref="D49:D50"/>
    <mergeCell ref="D62:D63"/>
    <mergeCell ref="E60:E69"/>
    <mergeCell ref="F60:F69"/>
    <mergeCell ref="G60:G69"/>
    <mergeCell ref="E45:E59"/>
    <mergeCell ref="E14:E44"/>
    <mergeCell ref="F14:F44"/>
    <mergeCell ref="G14:G44"/>
    <mergeCell ref="C74:C75"/>
    <mergeCell ref="D74:D75"/>
    <mergeCell ref="F45:F59"/>
    <mergeCell ref="G45:G59"/>
    <mergeCell ref="B52:D52"/>
    <mergeCell ref="B45:D45"/>
    <mergeCell ref="B39:D39"/>
    <mergeCell ref="B34:D34"/>
    <mergeCell ref="B30:D30"/>
    <mergeCell ref="B27:D27"/>
    <mergeCell ref="B18:D18"/>
    <mergeCell ref="B14:D14"/>
    <mergeCell ref="C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Apoorv Vij</dc:creator>
  <cp:lastModifiedBy>Apoorv Vij</cp:lastModifiedBy>
  <dcterms:created xsi:type="dcterms:W3CDTF">2011-09-02T11:22:05Z</dcterms:created>
  <dcterms:modified xsi:type="dcterms:W3CDTF">2013-07-05T10:02:20Z</dcterms:modified>
</cp:coreProperties>
</file>